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740"/>
  </bookViews>
  <sheets>
    <sheet name="DEKANLIĞ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Q32" i="1" l="1"/>
  <c r="Q26" i="1"/>
  <c r="Y26" i="1"/>
  <c r="Y25" i="1"/>
  <c r="Y32" i="1"/>
  <c r="AA26" i="1" l="1"/>
  <c r="Q21" i="1"/>
  <c r="Y21" i="1"/>
  <c r="Q22" i="1"/>
  <c r="Y22" i="1"/>
  <c r="Q23" i="1"/>
  <c r="Y23" i="1"/>
  <c r="Q24" i="1"/>
  <c r="Y24" i="1"/>
  <c r="Q25" i="1"/>
  <c r="Q27" i="1"/>
  <c r="Y27" i="1"/>
  <c r="Q28" i="1"/>
  <c r="Y28" i="1"/>
  <c r="Q29" i="1"/>
  <c r="Y29" i="1"/>
  <c r="Q30" i="1"/>
  <c r="Q31" i="1"/>
  <c r="Y31" i="1"/>
  <c r="Y33" i="1" l="1"/>
  <c r="AA31" i="1"/>
  <c r="AA28" i="1"/>
  <c r="AA25" i="1"/>
  <c r="AA27" i="1"/>
  <c r="AA29" i="1"/>
  <c r="AA24" i="1"/>
  <c r="AA30" i="1"/>
  <c r="AA22" i="1"/>
  <c r="AA23" i="1"/>
  <c r="AA21" i="1"/>
  <c r="AA33" i="1" l="1"/>
</calcChain>
</file>

<file path=xl/sharedStrings.xml><?xml version="1.0" encoding="utf-8"?>
<sst xmlns="http://schemas.openxmlformats.org/spreadsheetml/2006/main" count="193" uniqueCount="67">
  <si>
    <t>Arapça Haz. Eğit. Kom. Bşk.</t>
  </si>
  <si>
    <t>3) Sarf= 6 Saat, Nahiv= 4 Saat, İnşa= 2 Saat, Kıraat= 6 Saat, Muhadese= 6 Saat, Kitabe=2 Saat.</t>
  </si>
  <si>
    <t>Doç Dr. Ömer KORKMAZ</t>
  </si>
  <si>
    <t>2) S: Sarf, N: Nahiv, K: Kıraat, M: Muhadese, İ: İnşa T: Kitabe Olarak Arapça Hazırlık Dersleri.</t>
  </si>
  <si>
    <t>…....../…....../2023</t>
  </si>
  <si>
    <t>1) A, B, C, D, E: I. ve II. Öğretimdeki Şube Adları.</t>
  </si>
  <si>
    <t>AÇIKLAMALAR:</t>
  </si>
  <si>
    <t>&gt;&gt;&gt;&gt;&gt;&gt;&gt;&gt;&gt;&gt;&gt;&gt;&gt;&gt;</t>
  </si>
  <si>
    <t>Ramazan GÜNDÜZ</t>
  </si>
  <si>
    <t>Mehmet Ali SEZER</t>
  </si>
  <si>
    <t>Hakan DEMİR</t>
  </si>
  <si>
    <t>Salih Mürşit ŞİMŞEK</t>
  </si>
  <si>
    <t>Dr.Öğrt Üyesi Mesut YİĞİT</t>
  </si>
  <si>
    <t xml:space="preserve">Öğr. Gör. Mehmet Sıddık YEGÜL             </t>
  </si>
  <si>
    <t>Öğr. Gör. Metin YANARATEŞ</t>
  </si>
  <si>
    <t>Öğr. Gör. Dr. Mustafa TOPRAK</t>
  </si>
  <si>
    <t>Öğr. Gör. Dr. Mehmet YILMAZ</t>
  </si>
  <si>
    <t>Saat</t>
  </si>
  <si>
    <t>D</t>
  </si>
  <si>
    <t>C</t>
  </si>
  <si>
    <t>B</t>
  </si>
  <si>
    <t>A</t>
  </si>
  <si>
    <t>E</t>
  </si>
  <si>
    <t>Öğretim Elemanları ve Kodları</t>
  </si>
  <si>
    <t>TOPLAM</t>
  </si>
  <si>
    <t>II. ÖĞRETİM DERS DAĞILIMI</t>
  </si>
  <si>
    <t>I. ÖĞRETİM DERS DAĞILIMI</t>
  </si>
  <si>
    <t>6.DERS</t>
  </si>
  <si>
    <t>20.15 - 21.00</t>
  </si>
  <si>
    <t>5.DERS</t>
  </si>
  <si>
    <t>19.15 - 20.00</t>
  </si>
  <si>
    <t>4.DERS</t>
  </si>
  <si>
    <t>18.15- 19.00</t>
  </si>
  <si>
    <t>3.DERS</t>
  </si>
  <si>
    <t>17.15 - 18.00</t>
  </si>
  <si>
    <t>2.DERS</t>
  </si>
  <si>
    <t>16.15 - 17.00</t>
  </si>
  <si>
    <t>1.DERS</t>
  </si>
  <si>
    <t>15.15 - 16.00</t>
  </si>
  <si>
    <t>CUMA</t>
  </si>
  <si>
    <t>PERŞEMBE</t>
  </si>
  <si>
    <t>ÇARŞAMBA</t>
  </si>
  <si>
    <t>SALI</t>
  </si>
  <si>
    <t>PAZARTESİ</t>
  </si>
  <si>
    <t>DERS VE SAATLER</t>
  </si>
  <si>
    <t>II. ÖĞRETİM</t>
  </si>
  <si>
    <t>14.15 - 15.00</t>
  </si>
  <si>
    <t>13.15 - 14.00</t>
  </si>
  <si>
    <t>11.15 - 12.00</t>
  </si>
  <si>
    <t>10.15 - 11.00</t>
  </si>
  <si>
    <t>09.15 - 10.00</t>
  </si>
  <si>
    <t>08.15 - 09.00</t>
  </si>
  <si>
    <t>I. ÖĞRETİM</t>
  </si>
  <si>
    <t>N</t>
  </si>
  <si>
    <t>K</t>
  </si>
  <si>
    <t>S</t>
  </si>
  <si>
    <t>İ</t>
  </si>
  <si>
    <t>T</t>
  </si>
  <si>
    <t>M4</t>
  </si>
  <si>
    <t>M2</t>
  </si>
  <si>
    <t>K2</t>
  </si>
  <si>
    <t>M</t>
  </si>
  <si>
    <t>SN</t>
  </si>
  <si>
    <t>NK2</t>
  </si>
  <si>
    <t>Doç.Dr. Ömer KORKMAZ</t>
  </si>
  <si>
    <t>Öğr. Gör. Abdulmoain LAYLA</t>
  </si>
  <si>
    <t>Öğr. Gör. Dr. Abdelhakim Ismail ALKHATIB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</si>
</sst>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Layout" zoomScale="160" zoomScalePageLayoutView="160" workbookViewId="0">
      <selection activeCell="O4" sqref="O4"/>
    </sheetView>
  </sheetViews>
  <sheetFormatPr defaultColWidth="9.140625" defaultRowHeight="12.75" x14ac:dyDescent="0.25"/>
  <cols>
    <col min="1" max="1" width="4.140625" style="1" customWidth="1"/>
    <col min="2" max="2" width="11.42578125" style="1" customWidth="1"/>
    <col min="3" max="3" width="7.7109375" style="1" customWidth="1"/>
    <col min="4" max="28" width="4.42578125" style="1" customWidth="1"/>
    <col min="29" max="33" width="3.85546875" style="1" customWidth="1"/>
    <col min="34" max="37" width="5.28515625" style="1" customWidth="1"/>
    <col min="38" max="16384" width="9.140625" style="1"/>
  </cols>
  <sheetData>
    <row r="1" spans="1:28" ht="16.5" customHeight="1" x14ac:dyDescent="0.25">
      <c r="A1" s="89" t="s">
        <v>52</v>
      </c>
      <c r="B1" s="92" t="s">
        <v>44</v>
      </c>
      <c r="C1" s="80"/>
      <c r="D1" s="86" t="s">
        <v>43</v>
      </c>
      <c r="E1" s="87"/>
      <c r="F1" s="87"/>
      <c r="G1" s="87"/>
      <c r="H1" s="88"/>
      <c r="I1" s="86" t="s">
        <v>42</v>
      </c>
      <c r="J1" s="87"/>
      <c r="K1" s="87"/>
      <c r="L1" s="87"/>
      <c r="M1" s="88"/>
      <c r="N1" s="86" t="s">
        <v>41</v>
      </c>
      <c r="O1" s="87"/>
      <c r="P1" s="87"/>
      <c r="Q1" s="87"/>
      <c r="R1" s="88"/>
      <c r="S1" s="86" t="s">
        <v>40</v>
      </c>
      <c r="T1" s="87"/>
      <c r="U1" s="87"/>
      <c r="V1" s="87"/>
      <c r="W1" s="88"/>
      <c r="X1" s="86" t="s">
        <v>39</v>
      </c>
      <c r="Y1" s="87"/>
      <c r="Z1" s="87"/>
      <c r="AA1" s="87"/>
      <c r="AB1" s="88"/>
    </row>
    <row r="2" spans="1:28" ht="16.5" customHeight="1" x14ac:dyDescent="0.25">
      <c r="A2" s="90"/>
      <c r="B2" s="93"/>
      <c r="C2" s="94"/>
      <c r="D2" s="56" t="s">
        <v>21</v>
      </c>
      <c r="E2" s="56" t="s">
        <v>20</v>
      </c>
      <c r="F2" s="56" t="s">
        <v>19</v>
      </c>
      <c r="G2" s="56" t="s">
        <v>18</v>
      </c>
      <c r="H2" s="55" t="s">
        <v>22</v>
      </c>
      <c r="I2" s="56" t="s">
        <v>21</v>
      </c>
      <c r="J2" s="56" t="s">
        <v>20</v>
      </c>
      <c r="K2" s="56" t="s">
        <v>19</v>
      </c>
      <c r="L2" s="56" t="s">
        <v>18</v>
      </c>
      <c r="M2" s="55" t="s">
        <v>22</v>
      </c>
      <c r="N2" s="56" t="s">
        <v>21</v>
      </c>
      <c r="O2" s="56" t="s">
        <v>20</v>
      </c>
      <c r="P2" s="56" t="s">
        <v>19</v>
      </c>
      <c r="Q2" s="56" t="s">
        <v>18</v>
      </c>
      <c r="R2" s="55" t="s">
        <v>22</v>
      </c>
      <c r="S2" s="56" t="s">
        <v>21</v>
      </c>
      <c r="T2" s="56" t="s">
        <v>20</v>
      </c>
      <c r="U2" s="56" t="s">
        <v>19</v>
      </c>
      <c r="V2" s="56" t="s">
        <v>18</v>
      </c>
      <c r="W2" s="55" t="s">
        <v>22</v>
      </c>
      <c r="X2" s="56" t="s">
        <v>21</v>
      </c>
      <c r="Y2" s="56" t="s">
        <v>20</v>
      </c>
      <c r="Z2" s="56" t="s">
        <v>19</v>
      </c>
      <c r="AA2" s="56" t="s">
        <v>18</v>
      </c>
      <c r="AB2" s="55" t="s">
        <v>22</v>
      </c>
    </row>
    <row r="3" spans="1:28" ht="16.5" customHeight="1" x14ac:dyDescent="0.25">
      <c r="A3" s="90"/>
      <c r="B3" s="37" t="s">
        <v>51</v>
      </c>
      <c r="C3" s="31" t="s">
        <v>37</v>
      </c>
      <c r="D3" s="53">
        <v>4</v>
      </c>
      <c r="E3" s="51">
        <v>1</v>
      </c>
      <c r="F3" s="51">
        <v>2</v>
      </c>
      <c r="G3" s="51">
        <v>5</v>
      </c>
      <c r="H3" s="48">
        <v>6</v>
      </c>
      <c r="I3" s="53">
        <v>10</v>
      </c>
      <c r="J3" s="52">
        <v>6</v>
      </c>
      <c r="K3" s="51">
        <v>2</v>
      </c>
      <c r="L3" s="51">
        <v>8</v>
      </c>
      <c r="M3" s="50">
        <v>5</v>
      </c>
      <c r="N3" s="53">
        <v>10</v>
      </c>
      <c r="O3" s="52">
        <v>4</v>
      </c>
      <c r="P3" s="52">
        <v>3</v>
      </c>
      <c r="Q3" s="51">
        <v>5</v>
      </c>
      <c r="R3" s="50">
        <v>2</v>
      </c>
      <c r="S3" s="52">
        <v>2</v>
      </c>
      <c r="T3" s="52">
        <v>1</v>
      </c>
      <c r="U3" s="52">
        <v>9</v>
      </c>
      <c r="V3" s="51">
        <v>4</v>
      </c>
      <c r="W3" s="54">
        <v>3</v>
      </c>
      <c r="X3" s="53">
        <v>3</v>
      </c>
      <c r="Y3" s="52">
        <v>10</v>
      </c>
      <c r="Z3" s="52">
        <v>7</v>
      </c>
      <c r="AA3" s="51">
        <v>4</v>
      </c>
      <c r="AB3" s="50">
        <v>2</v>
      </c>
    </row>
    <row r="4" spans="1:28" ht="16.5" customHeight="1" x14ac:dyDescent="0.25">
      <c r="A4" s="90"/>
      <c r="B4" s="37" t="s">
        <v>50</v>
      </c>
      <c r="C4" s="31" t="s">
        <v>35</v>
      </c>
      <c r="D4" s="36">
        <v>4</v>
      </c>
      <c r="E4" s="35">
        <v>1</v>
      </c>
      <c r="F4" s="35">
        <v>2</v>
      </c>
      <c r="G4" s="35">
        <v>5</v>
      </c>
      <c r="H4" s="44">
        <v>6</v>
      </c>
      <c r="I4" s="36">
        <v>10</v>
      </c>
      <c r="J4" s="49">
        <v>6</v>
      </c>
      <c r="K4" s="35">
        <v>2</v>
      </c>
      <c r="L4" s="35">
        <v>8</v>
      </c>
      <c r="M4" s="48">
        <v>5</v>
      </c>
      <c r="N4" s="36">
        <v>10</v>
      </c>
      <c r="O4" s="49">
        <v>4</v>
      </c>
      <c r="P4" s="49">
        <v>3</v>
      </c>
      <c r="Q4" s="35">
        <v>5</v>
      </c>
      <c r="R4" s="48">
        <v>2</v>
      </c>
      <c r="S4" s="49">
        <v>2</v>
      </c>
      <c r="T4" s="49">
        <v>1</v>
      </c>
      <c r="U4" s="49">
        <v>9</v>
      </c>
      <c r="V4" s="35">
        <v>4</v>
      </c>
      <c r="W4" s="34">
        <v>3</v>
      </c>
      <c r="X4" s="36">
        <v>3</v>
      </c>
      <c r="Y4" s="49">
        <v>10</v>
      </c>
      <c r="Z4" s="49">
        <v>7</v>
      </c>
      <c r="AA4" s="35">
        <v>4</v>
      </c>
      <c r="AB4" s="48">
        <v>2</v>
      </c>
    </row>
    <row r="5" spans="1:28" ht="16.5" customHeight="1" x14ac:dyDescent="0.25">
      <c r="A5" s="90"/>
      <c r="B5" s="37" t="s">
        <v>49</v>
      </c>
      <c r="C5" s="31" t="s">
        <v>33</v>
      </c>
      <c r="D5" s="36">
        <v>2</v>
      </c>
      <c r="E5" s="35">
        <v>4</v>
      </c>
      <c r="F5" s="35">
        <v>5</v>
      </c>
      <c r="G5" s="35">
        <v>6</v>
      </c>
      <c r="H5" s="46">
        <v>3</v>
      </c>
      <c r="I5" s="36">
        <v>1</v>
      </c>
      <c r="J5" s="49">
        <v>3</v>
      </c>
      <c r="K5" s="35">
        <v>8</v>
      </c>
      <c r="L5" s="35">
        <v>2</v>
      </c>
      <c r="M5" s="48">
        <v>6</v>
      </c>
      <c r="N5" s="36">
        <v>1</v>
      </c>
      <c r="O5" s="49">
        <v>5</v>
      </c>
      <c r="P5" s="49">
        <v>2</v>
      </c>
      <c r="Q5" s="35">
        <v>4</v>
      </c>
      <c r="R5" s="48">
        <v>11</v>
      </c>
      <c r="S5" s="49">
        <v>11</v>
      </c>
      <c r="T5" s="49">
        <v>7</v>
      </c>
      <c r="U5" s="49">
        <v>3</v>
      </c>
      <c r="V5" s="35">
        <v>9</v>
      </c>
      <c r="W5" s="34">
        <v>6</v>
      </c>
      <c r="X5" s="36">
        <v>2</v>
      </c>
      <c r="Y5" s="49">
        <v>6</v>
      </c>
      <c r="Z5" s="49">
        <v>4</v>
      </c>
      <c r="AA5" s="35">
        <v>7</v>
      </c>
      <c r="AB5" s="48">
        <v>3</v>
      </c>
    </row>
    <row r="6" spans="1:28" ht="16.5" customHeight="1" x14ac:dyDescent="0.25">
      <c r="A6" s="90"/>
      <c r="B6" s="37" t="s">
        <v>48</v>
      </c>
      <c r="C6" s="31" t="s">
        <v>31</v>
      </c>
      <c r="D6" s="30">
        <v>2</v>
      </c>
      <c r="E6" s="29">
        <v>4</v>
      </c>
      <c r="F6" s="29">
        <v>5</v>
      </c>
      <c r="G6" s="29">
        <v>6</v>
      </c>
      <c r="H6" s="44">
        <v>3</v>
      </c>
      <c r="I6" s="30">
        <v>1</v>
      </c>
      <c r="J6" s="45">
        <v>3</v>
      </c>
      <c r="K6" s="29">
        <v>8</v>
      </c>
      <c r="L6" s="29">
        <v>2</v>
      </c>
      <c r="M6" s="44">
        <v>6</v>
      </c>
      <c r="N6" s="30">
        <v>1</v>
      </c>
      <c r="O6" s="45">
        <v>5</v>
      </c>
      <c r="P6" s="45">
        <v>2</v>
      </c>
      <c r="Q6" s="29">
        <v>4</v>
      </c>
      <c r="R6" s="44">
        <v>11</v>
      </c>
      <c r="S6" s="45">
        <v>11</v>
      </c>
      <c r="T6" s="45">
        <v>7</v>
      </c>
      <c r="U6" s="45">
        <v>3</v>
      </c>
      <c r="V6" s="29">
        <v>9</v>
      </c>
      <c r="W6" s="28">
        <v>6</v>
      </c>
      <c r="X6" s="30">
        <v>2</v>
      </c>
      <c r="Y6" s="45">
        <v>6</v>
      </c>
      <c r="Z6" s="45">
        <v>4</v>
      </c>
      <c r="AA6" s="29">
        <v>7</v>
      </c>
      <c r="AB6" s="44">
        <v>3</v>
      </c>
    </row>
    <row r="7" spans="1:28" ht="16.5" customHeight="1" x14ac:dyDescent="0.25">
      <c r="A7" s="90"/>
      <c r="B7" s="37" t="s">
        <v>47</v>
      </c>
      <c r="C7" s="42" t="s">
        <v>29</v>
      </c>
      <c r="D7" s="41"/>
      <c r="E7" s="40"/>
      <c r="F7" s="40"/>
      <c r="G7" s="40"/>
      <c r="H7" s="46"/>
      <c r="I7" s="41">
        <v>3</v>
      </c>
      <c r="J7" s="47"/>
      <c r="K7" s="40"/>
      <c r="L7" s="40"/>
      <c r="M7" s="46">
        <v>8</v>
      </c>
      <c r="N7" s="41">
        <v>3</v>
      </c>
      <c r="O7" s="47">
        <v>1</v>
      </c>
      <c r="P7" s="40">
        <v>11</v>
      </c>
      <c r="Q7" s="40">
        <v>2</v>
      </c>
      <c r="R7" s="46"/>
      <c r="S7" s="47">
        <v>7</v>
      </c>
      <c r="T7" s="47">
        <v>3</v>
      </c>
      <c r="U7" s="47">
        <v>4</v>
      </c>
      <c r="V7" s="40">
        <v>11</v>
      </c>
      <c r="W7" s="39">
        <v>9</v>
      </c>
      <c r="X7" s="41"/>
      <c r="Y7" s="47">
        <v>4</v>
      </c>
      <c r="Z7" s="47">
        <v>3</v>
      </c>
      <c r="AA7" s="40">
        <v>5</v>
      </c>
      <c r="AB7" s="46">
        <v>7</v>
      </c>
    </row>
    <row r="8" spans="1:28" ht="16.5" customHeight="1" x14ac:dyDescent="0.25">
      <c r="A8" s="91"/>
      <c r="B8" s="32" t="s">
        <v>46</v>
      </c>
      <c r="C8" s="31" t="s">
        <v>27</v>
      </c>
      <c r="D8" s="30"/>
      <c r="E8" s="29"/>
      <c r="F8" s="29"/>
      <c r="G8" s="29"/>
      <c r="H8" s="44"/>
      <c r="I8" s="30">
        <v>3</v>
      </c>
      <c r="J8" s="45"/>
      <c r="K8" s="29"/>
      <c r="L8" s="29"/>
      <c r="M8" s="44">
        <v>8</v>
      </c>
      <c r="N8" s="30">
        <v>3</v>
      </c>
      <c r="O8" s="45">
        <v>1</v>
      </c>
      <c r="P8" s="29">
        <v>11</v>
      </c>
      <c r="Q8" s="29">
        <v>2</v>
      </c>
      <c r="R8" s="44"/>
      <c r="S8" s="45">
        <v>7</v>
      </c>
      <c r="T8" s="45">
        <v>3</v>
      </c>
      <c r="U8" s="45">
        <v>4</v>
      </c>
      <c r="V8" s="29">
        <v>11</v>
      </c>
      <c r="W8" s="28">
        <v>9</v>
      </c>
      <c r="X8" s="30"/>
      <c r="Y8" s="45">
        <v>4</v>
      </c>
      <c r="Z8" s="45">
        <v>3</v>
      </c>
      <c r="AA8" s="29">
        <v>5</v>
      </c>
      <c r="AB8" s="44">
        <v>7</v>
      </c>
    </row>
    <row r="9" spans="1:28" ht="6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8" ht="16.5" customHeight="1" x14ac:dyDescent="0.25">
      <c r="A10" s="89" t="s">
        <v>45</v>
      </c>
      <c r="B10" s="92" t="s">
        <v>44</v>
      </c>
      <c r="C10" s="80"/>
      <c r="D10" s="86" t="s">
        <v>43</v>
      </c>
      <c r="E10" s="87"/>
      <c r="F10" s="87"/>
      <c r="G10" s="88"/>
      <c r="H10" s="86" t="s">
        <v>42</v>
      </c>
      <c r="I10" s="87"/>
      <c r="J10" s="87"/>
      <c r="K10" s="88"/>
      <c r="L10" s="86" t="s">
        <v>41</v>
      </c>
      <c r="M10" s="87"/>
      <c r="N10" s="87"/>
      <c r="O10" s="88"/>
      <c r="P10" s="86" t="s">
        <v>40</v>
      </c>
      <c r="Q10" s="87"/>
      <c r="R10" s="87"/>
      <c r="S10" s="88"/>
      <c r="T10" s="86" t="s">
        <v>39</v>
      </c>
      <c r="U10" s="87"/>
      <c r="V10" s="87"/>
      <c r="W10" s="88"/>
    </row>
    <row r="11" spans="1:28" ht="16.5" customHeight="1" x14ac:dyDescent="0.25">
      <c r="A11" s="90"/>
      <c r="B11" s="95"/>
      <c r="C11" s="96"/>
      <c r="D11" s="43" t="s">
        <v>21</v>
      </c>
      <c r="E11" s="43" t="s">
        <v>20</v>
      </c>
      <c r="F11" s="43" t="s">
        <v>19</v>
      </c>
      <c r="G11" s="43" t="s">
        <v>18</v>
      </c>
      <c r="H11" s="43" t="s">
        <v>21</v>
      </c>
      <c r="I11" s="43" t="s">
        <v>20</v>
      </c>
      <c r="J11" s="43" t="s">
        <v>19</v>
      </c>
      <c r="K11" s="43" t="s">
        <v>18</v>
      </c>
      <c r="L11" s="43" t="s">
        <v>21</v>
      </c>
      <c r="M11" s="43" t="s">
        <v>20</v>
      </c>
      <c r="N11" s="43" t="s">
        <v>19</v>
      </c>
      <c r="O11" s="43" t="s">
        <v>18</v>
      </c>
      <c r="P11" s="43" t="s">
        <v>21</v>
      </c>
      <c r="Q11" s="43" t="s">
        <v>20</v>
      </c>
      <c r="R11" s="43" t="s">
        <v>19</v>
      </c>
      <c r="S11" s="43" t="s">
        <v>18</v>
      </c>
      <c r="T11" s="43" t="s">
        <v>21</v>
      </c>
      <c r="U11" s="43" t="s">
        <v>20</v>
      </c>
      <c r="V11" s="43" t="s">
        <v>19</v>
      </c>
      <c r="W11" s="43" t="s">
        <v>18</v>
      </c>
    </row>
    <row r="12" spans="1:28" ht="16.5" customHeight="1" x14ac:dyDescent="0.25">
      <c r="A12" s="90"/>
      <c r="B12" s="32" t="s">
        <v>38</v>
      </c>
      <c r="C12" s="42" t="s">
        <v>37</v>
      </c>
      <c r="D12" s="41"/>
      <c r="E12" s="40"/>
      <c r="F12" s="39"/>
      <c r="G12" s="39"/>
      <c r="H12" s="41">
        <v>3</v>
      </c>
      <c r="I12" s="40">
        <v>5</v>
      </c>
      <c r="J12" s="39">
        <v>8</v>
      </c>
      <c r="K12" s="39">
        <v>6</v>
      </c>
      <c r="L12" s="41">
        <v>3</v>
      </c>
      <c r="M12" s="40">
        <v>1</v>
      </c>
      <c r="N12" s="39">
        <v>2</v>
      </c>
      <c r="O12" s="39">
        <v>6</v>
      </c>
      <c r="P12" s="41">
        <v>3</v>
      </c>
      <c r="Q12" s="40">
        <v>9</v>
      </c>
      <c r="R12" s="39">
        <v>7</v>
      </c>
      <c r="S12" s="39">
        <v>11</v>
      </c>
      <c r="T12" s="41">
        <v>5</v>
      </c>
      <c r="U12" s="40">
        <v>7</v>
      </c>
      <c r="V12" s="39">
        <v>6</v>
      </c>
      <c r="W12" s="38">
        <v>4</v>
      </c>
    </row>
    <row r="13" spans="1:28" ht="16.5" customHeight="1" x14ac:dyDescent="0.25">
      <c r="A13" s="90"/>
      <c r="B13" s="32" t="s">
        <v>36</v>
      </c>
      <c r="C13" s="31" t="s">
        <v>35</v>
      </c>
      <c r="D13" s="36"/>
      <c r="E13" s="35"/>
      <c r="F13" s="34"/>
      <c r="G13" s="34"/>
      <c r="H13" s="36">
        <v>3</v>
      </c>
      <c r="I13" s="35">
        <v>5</v>
      </c>
      <c r="J13" s="34">
        <v>8</v>
      </c>
      <c r="K13" s="34">
        <v>6</v>
      </c>
      <c r="L13" s="36">
        <v>3</v>
      </c>
      <c r="M13" s="35">
        <v>1</v>
      </c>
      <c r="N13" s="34">
        <v>2</v>
      </c>
      <c r="O13" s="34">
        <v>6</v>
      </c>
      <c r="P13" s="36">
        <v>3</v>
      </c>
      <c r="Q13" s="35">
        <v>9</v>
      </c>
      <c r="R13" s="34">
        <v>7</v>
      </c>
      <c r="S13" s="34">
        <v>11</v>
      </c>
      <c r="T13" s="36">
        <v>5</v>
      </c>
      <c r="U13" s="35">
        <v>7</v>
      </c>
      <c r="V13" s="34">
        <v>6</v>
      </c>
      <c r="W13" s="33">
        <v>4</v>
      </c>
    </row>
    <row r="14" spans="1:28" ht="16.5" customHeight="1" x14ac:dyDescent="0.25">
      <c r="A14" s="90"/>
      <c r="B14" s="37" t="s">
        <v>34</v>
      </c>
      <c r="C14" s="31" t="s">
        <v>33</v>
      </c>
      <c r="D14" s="36">
        <v>10</v>
      </c>
      <c r="E14" s="35">
        <v>5</v>
      </c>
      <c r="F14" s="34">
        <v>6</v>
      </c>
      <c r="G14" s="34">
        <v>4</v>
      </c>
      <c r="H14" s="36">
        <v>10</v>
      </c>
      <c r="I14" s="35">
        <v>8</v>
      </c>
      <c r="J14" s="34">
        <v>2</v>
      </c>
      <c r="K14" s="34">
        <v>4</v>
      </c>
      <c r="L14" s="36">
        <v>3</v>
      </c>
      <c r="M14" s="35">
        <v>11</v>
      </c>
      <c r="N14" s="34">
        <v>6</v>
      </c>
      <c r="O14" s="34">
        <v>10</v>
      </c>
      <c r="P14" s="36">
        <v>7</v>
      </c>
      <c r="Q14" s="35">
        <v>11</v>
      </c>
      <c r="R14" s="34">
        <v>9</v>
      </c>
      <c r="S14" s="34">
        <v>6</v>
      </c>
      <c r="T14" s="36">
        <v>6</v>
      </c>
      <c r="U14" s="35">
        <v>5</v>
      </c>
      <c r="V14" s="34">
        <v>2</v>
      </c>
      <c r="W14" s="33">
        <v>7</v>
      </c>
    </row>
    <row r="15" spans="1:28" ht="16.5" customHeight="1" x14ac:dyDescent="0.25">
      <c r="A15" s="90"/>
      <c r="B15" s="37" t="s">
        <v>32</v>
      </c>
      <c r="C15" s="31" t="s">
        <v>31</v>
      </c>
      <c r="D15" s="36">
        <v>10</v>
      </c>
      <c r="E15" s="35">
        <v>5</v>
      </c>
      <c r="F15" s="34">
        <v>6</v>
      </c>
      <c r="G15" s="34">
        <v>4</v>
      </c>
      <c r="H15" s="36">
        <v>10</v>
      </c>
      <c r="I15" s="35">
        <v>8</v>
      </c>
      <c r="J15" s="34">
        <v>2</v>
      </c>
      <c r="K15" s="34">
        <v>4</v>
      </c>
      <c r="L15" s="36">
        <v>3</v>
      </c>
      <c r="M15" s="35">
        <v>11</v>
      </c>
      <c r="N15" s="34">
        <v>6</v>
      </c>
      <c r="O15" s="34">
        <v>10</v>
      </c>
      <c r="P15" s="36">
        <v>7</v>
      </c>
      <c r="Q15" s="35">
        <v>11</v>
      </c>
      <c r="R15" s="34">
        <v>9</v>
      </c>
      <c r="S15" s="34">
        <v>6</v>
      </c>
      <c r="T15" s="36">
        <v>6</v>
      </c>
      <c r="U15" s="35">
        <v>5</v>
      </c>
      <c r="V15" s="34">
        <v>2</v>
      </c>
      <c r="W15" s="33">
        <v>7</v>
      </c>
    </row>
    <row r="16" spans="1:28" ht="16.5" customHeight="1" x14ac:dyDescent="0.25">
      <c r="A16" s="90"/>
      <c r="B16" s="37" t="s">
        <v>30</v>
      </c>
      <c r="C16" s="31" t="s">
        <v>29</v>
      </c>
      <c r="D16" s="36">
        <v>5</v>
      </c>
      <c r="E16" s="35">
        <v>1</v>
      </c>
      <c r="F16" s="34">
        <v>2</v>
      </c>
      <c r="G16" s="34">
        <v>4</v>
      </c>
      <c r="H16" s="36">
        <v>5</v>
      </c>
      <c r="I16" s="63">
        <v>12</v>
      </c>
      <c r="J16" s="34">
        <v>10</v>
      </c>
      <c r="K16" s="34">
        <v>8</v>
      </c>
      <c r="L16" s="36">
        <v>10</v>
      </c>
      <c r="M16" s="35">
        <v>11</v>
      </c>
      <c r="N16" s="34">
        <v>2</v>
      </c>
      <c r="O16" s="34">
        <v>4</v>
      </c>
      <c r="P16" s="36">
        <v>3</v>
      </c>
      <c r="Q16" s="35">
        <v>1</v>
      </c>
      <c r="R16" s="34">
        <v>11</v>
      </c>
      <c r="S16" s="34">
        <v>9</v>
      </c>
      <c r="T16" s="36"/>
      <c r="U16" s="35"/>
      <c r="V16" s="34"/>
      <c r="W16" s="33"/>
    </row>
    <row r="17" spans="1:33" ht="16.5" customHeight="1" x14ac:dyDescent="0.25">
      <c r="A17" s="91"/>
      <c r="B17" s="32" t="s">
        <v>28</v>
      </c>
      <c r="C17" s="31" t="s">
        <v>27</v>
      </c>
      <c r="D17" s="30">
        <v>5</v>
      </c>
      <c r="E17" s="29">
        <v>1</v>
      </c>
      <c r="F17" s="28">
        <v>2</v>
      </c>
      <c r="G17" s="28">
        <v>4</v>
      </c>
      <c r="H17" s="30">
        <v>5</v>
      </c>
      <c r="I17" s="64">
        <v>12</v>
      </c>
      <c r="J17" s="28">
        <v>10</v>
      </c>
      <c r="K17" s="28">
        <v>8</v>
      </c>
      <c r="L17" s="30">
        <v>10</v>
      </c>
      <c r="M17" s="29">
        <v>11</v>
      </c>
      <c r="N17" s="28">
        <v>2</v>
      </c>
      <c r="O17" s="28">
        <v>4</v>
      </c>
      <c r="P17" s="30">
        <v>3</v>
      </c>
      <c r="Q17" s="29">
        <v>1</v>
      </c>
      <c r="R17" s="28">
        <v>11</v>
      </c>
      <c r="S17" s="28">
        <v>9</v>
      </c>
      <c r="T17" s="30"/>
      <c r="U17" s="29"/>
      <c r="V17" s="28"/>
      <c r="W17" s="27"/>
    </row>
    <row r="18" spans="1:33" ht="6" customHeight="1" x14ac:dyDescent="0.25">
      <c r="S18" s="26"/>
    </row>
    <row r="19" spans="1:33" ht="15" customHeight="1" x14ac:dyDescent="0.25">
      <c r="A19" s="25"/>
      <c r="B19" s="23"/>
      <c r="C19" s="23"/>
      <c r="D19" s="24"/>
      <c r="E19" s="24"/>
      <c r="F19" s="24"/>
      <c r="G19" s="24"/>
      <c r="H19" s="24"/>
      <c r="I19" s="24"/>
      <c r="J19" s="23"/>
      <c r="K19" s="79" t="s">
        <v>26</v>
      </c>
      <c r="L19" s="80"/>
      <c r="M19" s="80"/>
      <c r="N19" s="80"/>
      <c r="O19" s="80"/>
      <c r="P19" s="80"/>
      <c r="Q19" s="80"/>
      <c r="R19" s="24"/>
      <c r="S19" s="23"/>
      <c r="T19" s="79" t="s">
        <v>25</v>
      </c>
      <c r="U19" s="79"/>
      <c r="V19" s="79"/>
      <c r="W19" s="79"/>
      <c r="X19" s="79"/>
      <c r="Y19" s="79"/>
      <c r="Z19" s="22"/>
      <c r="AA19" s="82" t="s">
        <v>24</v>
      </c>
      <c r="AB19" s="83"/>
      <c r="AD19" s="20"/>
    </row>
    <row r="20" spans="1:33" ht="15" customHeight="1" x14ac:dyDescent="0.25">
      <c r="A20" s="21" t="s">
        <v>23</v>
      </c>
      <c r="B20" s="7"/>
      <c r="C20" s="7"/>
      <c r="D20" s="8"/>
      <c r="E20" s="7"/>
      <c r="F20" s="7"/>
      <c r="G20" s="7"/>
      <c r="H20" s="7"/>
      <c r="I20" s="7"/>
      <c r="J20" s="9"/>
      <c r="K20" s="8" t="s">
        <v>21</v>
      </c>
      <c r="L20" s="8" t="s">
        <v>20</v>
      </c>
      <c r="M20" s="8" t="s">
        <v>19</v>
      </c>
      <c r="N20" s="8" t="s">
        <v>18</v>
      </c>
      <c r="O20" s="8" t="s">
        <v>22</v>
      </c>
      <c r="P20" s="8"/>
      <c r="Q20" s="8" t="s">
        <v>17</v>
      </c>
      <c r="R20" s="9"/>
      <c r="S20" s="9"/>
      <c r="T20" s="8" t="s">
        <v>21</v>
      </c>
      <c r="U20" s="8" t="s">
        <v>20</v>
      </c>
      <c r="V20" s="8" t="s">
        <v>19</v>
      </c>
      <c r="W20" s="8" t="s">
        <v>18</v>
      </c>
      <c r="X20" s="8"/>
      <c r="Y20" s="8" t="s">
        <v>17</v>
      </c>
      <c r="Z20" s="9"/>
      <c r="AA20" s="84"/>
      <c r="AB20" s="85"/>
      <c r="AD20" s="20"/>
    </row>
    <row r="21" spans="1:33" ht="15" customHeight="1" x14ac:dyDescent="0.25">
      <c r="A21" s="18">
        <v>1</v>
      </c>
      <c r="B21" s="19" t="s">
        <v>16</v>
      </c>
      <c r="C21" s="9"/>
      <c r="D21" s="10"/>
      <c r="E21" s="9"/>
      <c r="F21" s="9"/>
      <c r="G21" s="9" t="s">
        <v>7</v>
      </c>
      <c r="H21" s="9"/>
      <c r="I21" s="9"/>
      <c r="J21" s="9"/>
      <c r="K21" s="17" t="s">
        <v>53</v>
      </c>
      <c r="L21" s="17" t="s">
        <v>55</v>
      </c>
      <c r="M21" s="17"/>
      <c r="N21" s="17"/>
      <c r="O21" s="17"/>
      <c r="P21" s="17"/>
      <c r="Q21" s="10">
        <f>COUNTIF(D3:AB8,1)</f>
        <v>10</v>
      </c>
      <c r="R21" s="9"/>
      <c r="S21" s="9"/>
      <c r="T21" s="17"/>
      <c r="U21" s="17" t="s">
        <v>55</v>
      </c>
      <c r="V21" s="17"/>
      <c r="W21" s="17"/>
      <c r="X21" s="17"/>
      <c r="Y21" s="10">
        <f>COUNTIF(D12:W17,1)</f>
        <v>6</v>
      </c>
      <c r="Z21" s="16"/>
      <c r="AA21" s="70">
        <f t="shared" ref="AA21:AA31" si="0">Q21+Y21</f>
        <v>16</v>
      </c>
      <c r="AB21" s="71"/>
      <c r="AD21" s="6"/>
    </row>
    <row r="22" spans="1:33" ht="15" customHeight="1" x14ac:dyDescent="0.25">
      <c r="A22" s="18">
        <v>2</v>
      </c>
      <c r="B22" s="19" t="s">
        <v>15</v>
      </c>
      <c r="C22" s="9"/>
      <c r="D22" s="10"/>
      <c r="E22" s="9"/>
      <c r="F22" s="9"/>
      <c r="G22" s="9" t="s">
        <v>7</v>
      </c>
      <c r="H22" s="9"/>
      <c r="I22" s="9"/>
      <c r="J22" s="9"/>
      <c r="K22" s="17" t="s">
        <v>54</v>
      </c>
      <c r="L22" s="17"/>
      <c r="M22" s="17" t="s">
        <v>55</v>
      </c>
      <c r="N22" s="17" t="s">
        <v>53</v>
      </c>
      <c r="O22" s="17" t="s">
        <v>53</v>
      </c>
      <c r="P22" s="17"/>
      <c r="Q22" s="10">
        <f>COUNTIF(D3:AB8,2)</f>
        <v>20</v>
      </c>
      <c r="R22" s="9"/>
      <c r="S22" s="9"/>
      <c r="T22" s="17"/>
      <c r="U22" s="17"/>
      <c r="V22" s="17" t="s">
        <v>62</v>
      </c>
      <c r="W22" s="17"/>
      <c r="X22" s="17"/>
      <c r="Y22" s="10">
        <f>COUNTIF(D12:W17,2)</f>
        <v>10</v>
      </c>
      <c r="Z22" s="16"/>
      <c r="AA22" s="70">
        <f t="shared" si="0"/>
        <v>30</v>
      </c>
      <c r="AB22" s="71"/>
      <c r="AD22" s="6"/>
    </row>
    <row r="23" spans="1:33" ht="15" customHeight="1" x14ac:dyDescent="0.25">
      <c r="A23" s="18">
        <v>3</v>
      </c>
      <c r="B23" s="19" t="s">
        <v>14</v>
      </c>
      <c r="C23" s="9"/>
      <c r="D23" s="10"/>
      <c r="E23" s="9"/>
      <c r="F23" s="9"/>
      <c r="G23" s="9" t="s">
        <v>7</v>
      </c>
      <c r="H23" s="9"/>
      <c r="I23" s="9"/>
      <c r="J23" s="9"/>
      <c r="K23" s="17" t="s">
        <v>55</v>
      </c>
      <c r="L23" s="17" t="s">
        <v>53</v>
      </c>
      <c r="M23" s="17" t="s">
        <v>54</v>
      </c>
      <c r="N23" s="17"/>
      <c r="O23" s="17" t="s">
        <v>55</v>
      </c>
      <c r="P23" s="17"/>
      <c r="Q23" s="10">
        <f>COUNTIF(D3:AB8,3)</f>
        <v>22</v>
      </c>
      <c r="R23" s="9"/>
      <c r="S23" s="9"/>
      <c r="T23" s="17" t="s">
        <v>62</v>
      </c>
      <c r="U23" s="17"/>
      <c r="V23" s="17"/>
      <c r="W23" s="17"/>
      <c r="X23" s="17"/>
      <c r="Y23" s="10">
        <f>COUNTIF(D12:W17,3)</f>
        <v>10</v>
      </c>
      <c r="Z23" s="16"/>
      <c r="AA23" s="70">
        <f t="shared" si="0"/>
        <v>32</v>
      </c>
      <c r="AB23" s="71"/>
      <c r="AD23" s="6"/>
    </row>
    <row r="24" spans="1:33" ht="15" customHeight="1" x14ac:dyDescent="0.25">
      <c r="A24" s="18">
        <v>4</v>
      </c>
      <c r="B24" s="19" t="s">
        <v>13</v>
      </c>
      <c r="C24" s="9"/>
      <c r="D24" s="10"/>
      <c r="E24" s="10"/>
      <c r="F24" s="9"/>
      <c r="G24" s="9" t="s">
        <v>7</v>
      </c>
      <c r="H24" s="9"/>
      <c r="I24" s="9"/>
      <c r="J24" s="9"/>
      <c r="K24" s="17" t="s">
        <v>59</v>
      </c>
      <c r="L24" s="17" t="s">
        <v>54</v>
      </c>
      <c r="M24" s="17" t="s">
        <v>53</v>
      </c>
      <c r="N24" s="17" t="s">
        <v>55</v>
      </c>
      <c r="O24" s="17"/>
      <c r="P24" s="17"/>
      <c r="Q24" s="10">
        <f>COUNTIF(D3:AB8,4)</f>
        <v>18</v>
      </c>
      <c r="R24" s="9"/>
      <c r="S24" s="9"/>
      <c r="T24" s="17"/>
      <c r="U24" s="17"/>
      <c r="V24" s="17"/>
      <c r="W24" s="17" t="s">
        <v>62</v>
      </c>
      <c r="X24" s="17"/>
      <c r="Y24" s="10">
        <f>COUNTIF(D12:W17,4)</f>
        <v>10</v>
      </c>
      <c r="Z24" s="16"/>
      <c r="AA24" s="70">
        <f t="shared" si="0"/>
        <v>28</v>
      </c>
      <c r="AB24" s="71"/>
      <c r="AD24" s="6"/>
    </row>
    <row r="25" spans="1:33" ht="15" customHeight="1" x14ac:dyDescent="0.25">
      <c r="A25" s="18">
        <v>5</v>
      </c>
      <c r="B25" s="19" t="s">
        <v>66</v>
      </c>
      <c r="C25" s="9"/>
      <c r="D25" s="10"/>
      <c r="E25" s="10"/>
      <c r="F25" s="9"/>
      <c r="G25" s="9" t="s">
        <v>7</v>
      </c>
      <c r="H25" s="9"/>
      <c r="I25" s="9"/>
      <c r="J25" s="9"/>
      <c r="K25" s="17"/>
      <c r="L25" s="17" t="s">
        <v>57</v>
      </c>
      <c r="M25" s="17" t="s">
        <v>57</v>
      </c>
      <c r="N25" s="17" t="s">
        <v>61</v>
      </c>
      <c r="O25" s="17" t="s">
        <v>57</v>
      </c>
      <c r="P25" s="17"/>
      <c r="Q25" s="10">
        <f>COUNTIF(D3:AB8,5)</f>
        <v>12</v>
      </c>
      <c r="R25" s="9"/>
      <c r="S25" s="9"/>
      <c r="T25" s="17" t="s">
        <v>61</v>
      </c>
      <c r="U25" s="17" t="s">
        <v>61</v>
      </c>
      <c r="V25" s="17"/>
      <c r="W25" s="16"/>
      <c r="X25" s="16"/>
      <c r="Y25" s="10">
        <f>COUNTIF(D12:W17,5)</f>
        <v>12</v>
      </c>
      <c r="Z25" s="16"/>
      <c r="AA25" s="70">
        <f t="shared" si="0"/>
        <v>24</v>
      </c>
      <c r="AB25" s="71"/>
      <c r="AD25" s="6"/>
    </row>
    <row r="26" spans="1:33" ht="14.25" customHeight="1" x14ac:dyDescent="0.25">
      <c r="A26" s="18">
        <v>6</v>
      </c>
      <c r="B26" s="19" t="s">
        <v>65</v>
      </c>
      <c r="C26" s="9"/>
      <c r="D26" s="10"/>
      <c r="E26" s="10"/>
      <c r="F26" s="9"/>
      <c r="G26" s="9" t="s">
        <v>7</v>
      </c>
      <c r="H26" s="9"/>
      <c r="I26" s="9"/>
      <c r="J26" s="9"/>
      <c r="K26" s="17"/>
      <c r="L26" s="17" t="s">
        <v>58</v>
      </c>
      <c r="M26" s="17"/>
      <c r="N26" s="17" t="s">
        <v>57</v>
      </c>
      <c r="O26" s="17" t="s">
        <v>61</v>
      </c>
      <c r="P26" s="17"/>
      <c r="Q26" s="10">
        <f>COUNTIF(D3:AB8,6)</f>
        <v>12</v>
      </c>
      <c r="R26" s="9"/>
      <c r="S26" s="9"/>
      <c r="T26" s="17" t="s">
        <v>57</v>
      </c>
      <c r="U26" s="17"/>
      <c r="V26" s="17" t="s">
        <v>61</v>
      </c>
      <c r="W26" s="17" t="s">
        <v>61</v>
      </c>
      <c r="X26" s="17"/>
      <c r="Y26" s="10">
        <f>COUNTIF(D12:W17,6)</f>
        <v>14</v>
      </c>
      <c r="Z26" s="16"/>
      <c r="AA26" s="70">
        <f t="shared" si="0"/>
        <v>26</v>
      </c>
      <c r="AB26" s="71"/>
      <c r="AD26" s="6"/>
    </row>
    <row r="27" spans="1:33" ht="15" customHeight="1" x14ac:dyDescent="0.25">
      <c r="A27" s="18">
        <v>7</v>
      </c>
      <c r="B27" s="1" t="s">
        <v>12</v>
      </c>
      <c r="C27" s="9"/>
      <c r="D27" s="10"/>
      <c r="E27" s="10"/>
      <c r="F27" s="9"/>
      <c r="G27" s="9" t="s">
        <v>7</v>
      </c>
      <c r="H27" s="9"/>
      <c r="I27" s="9"/>
      <c r="J27" s="9"/>
      <c r="K27" s="17" t="s">
        <v>56</v>
      </c>
      <c r="L27" s="17" t="s">
        <v>56</v>
      </c>
      <c r="M27" s="17" t="s">
        <v>56</v>
      </c>
      <c r="N27" s="17" t="s">
        <v>56</v>
      </c>
      <c r="O27" s="17" t="s">
        <v>56</v>
      </c>
      <c r="P27" s="17"/>
      <c r="Q27" s="10">
        <f>COUNTIF(D3:AB8,7)</f>
        <v>10</v>
      </c>
      <c r="R27" s="9"/>
      <c r="S27" s="9"/>
      <c r="T27" s="17" t="s">
        <v>56</v>
      </c>
      <c r="U27" s="17" t="s">
        <v>56</v>
      </c>
      <c r="V27" s="17" t="s">
        <v>56</v>
      </c>
      <c r="W27" s="17" t="s">
        <v>56</v>
      </c>
      <c r="X27" s="17"/>
      <c r="Y27" s="10">
        <f>COUNTIF(D12:W17,7)</f>
        <v>8</v>
      </c>
      <c r="Z27" s="16"/>
      <c r="AA27" s="70">
        <f t="shared" si="0"/>
        <v>18</v>
      </c>
      <c r="AB27" s="71"/>
      <c r="AD27" s="6"/>
    </row>
    <row r="28" spans="1:33" ht="15" customHeight="1" x14ac:dyDescent="0.25">
      <c r="A28" s="18">
        <v>8</v>
      </c>
      <c r="B28" s="77" t="s">
        <v>11</v>
      </c>
      <c r="C28" s="77"/>
      <c r="D28" s="77"/>
      <c r="E28" s="77"/>
      <c r="F28" s="9"/>
      <c r="G28" s="9" t="s">
        <v>7</v>
      </c>
      <c r="H28" s="9"/>
      <c r="I28" s="9"/>
      <c r="J28" s="9"/>
      <c r="K28" s="17"/>
      <c r="L28" s="17"/>
      <c r="M28" s="17" t="s">
        <v>59</v>
      </c>
      <c r="N28" s="17" t="s">
        <v>60</v>
      </c>
      <c r="O28" s="17" t="s">
        <v>60</v>
      </c>
      <c r="P28" s="14"/>
      <c r="Q28" s="11">
        <f>COUNTIF(D3:AB8,8)</f>
        <v>6</v>
      </c>
      <c r="R28" s="11"/>
      <c r="S28" s="11"/>
      <c r="T28" s="17"/>
      <c r="U28" s="17" t="s">
        <v>60</v>
      </c>
      <c r="V28" s="17" t="s">
        <v>60</v>
      </c>
      <c r="W28" s="17" t="s">
        <v>60</v>
      </c>
      <c r="X28" s="17"/>
      <c r="Y28" s="10">
        <f>COUNTIF(D12:W17,8)</f>
        <v>6</v>
      </c>
      <c r="Z28" s="16"/>
      <c r="AA28" s="70">
        <f t="shared" si="0"/>
        <v>12</v>
      </c>
      <c r="AB28" s="71"/>
      <c r="AD28" s="6"/>
    </row>
    <row r="29" spans="1:33" ht="15" customHeight="1" x14ac:dyDescent="0.25">
      <c r="A29" s="12">
        <v>9</v>
      </c>
      <c r="B29" s="76" t="s">
        <v>10</v>
      </c>
      <c r="C29" s="76"/>
      <c r="D29" s="76"/>
      <c r="E29" s="76"/>
      <c r="F29" s="9"/>
      <c r="G29" s="9" t="s">
        <v>7</v>
      </c>
      <c r="H29" s="9"/>
      <c r="I29" s="15"/>
      <c r="J29" s="15"/>
      <c r="K29" s="17"/>
      <c r="L29" s="17"/>
      <c r="M29" s="17" t="s">
        <v>59</v>
      </c>
      <c r="N29" s="17" t="s">
        <v>60</v>
      </c>
      <c r="O29" s="17" t="s">
        <v>60</v>
      </c>
      <c r="P29" s="11"/>
      <c r="Q29" s="11">
        <f>COUNTIF(D3:AB9,9)</f>
        <v>6</v>
      </c>
      <c r="R29" s="11"/>
      <c r="S29" s="11"/>
      <c r="T29" s="17"/>
      <c r="U29" s="17" t="s">
        <v>60</v>
      </c>
      <c r="V29" s="17" t="s">
        <v>60</v>
      </c>
      <c r="W29" s="17" t="s">
        <v>60</v>
      </c>
      <c r="X29" s="6"/>
      <c r="Y29" s="10">
        <f>COUNTIF(D12:W17,9)</f>
        <v>6</v>
      </c>
      <c r="Z29" s="13"/>
      <c r="AA29" s="70">
        <f t="shared" si="0"/>
        <v>12</v>
      </c>
      <c r="AB29" s="71"/>
      <c r="AD29" s="6"/>
    </row>
    <row r="30" spans="1:33" x14ac:dyDescent="0.25">
      <c r="A30" s="12">
        <v>10</v>
      </c>
      <c r="B30" s="78" t="s">
        <v>9</v>
      </c>
      <c r="C30" s="78"/>
      <c r="D30" s="78"/>
      <c r="E30" s="78"/>
      <c r="F30" s="9"/>
      <c r="G30" s="9" t="s">
        <v>7</v>
      </c>
      <c r="H30" s="9"/>
      <c r="I30" s="9"/>
      <c r="J30" s="9"/>
      <c r="K30" s="17" t="s">
        <v>58</v>
      </c>
      <c r="L30" s="17" t="s">
        <v>59</v>
      </c>
      <c r="M30" s="17"/>
      <c r="N30" s="17"/>
      <c r="O30" s="17"/>
      <c r="P30" s="11"/>
      <c r="Q30" s="11">
        <f>COUNTIF(D3:AB8,10)</f>
        <v>6</v>
      </c>
      <c r="R30" s="11"/>
      <c r="S30" s="11"/>
      <c r="T30" s="17" t="s">
        <v>54</v>
      </c>
      <c r="U30" s="17"/>
      <c r="V30" s="17" t="s">
        <v>57</v>
      </c>
      <c r="W30" s="17" t="s">
        <v>57</v>
      </c>
      <c r="X30" s="9"/>
      <c r="Y30" s="10">
        <v>10</v>
      </c>
      <c r="Z30" s="9"/>
      <c r="AA30" s="70">
        <f t="shared" si="0"/>
        <v>16</v>
      </c>
      <c r="AB30" s="71"/>
    </row>
    <row r="31" spans="1:33" x14ac:dyDescent="0.25">
      <c r="A31" s="60">
        <v>11</v>
      </c>
      <c r="B31" s="78" t="s">
        <v>8</v>
      </c>
      <c r="C31" s="78"/>
      <c r="D31" s="78"/>
      <c r="E31" s="78"/>
      <c r="F31" s="59"/>
      <c r="G31" s="59" t="s">
        <v>7</v>
      </c>
      <c r="H31" s="59"/>
      <c r="I31" s="59"/>
      <c r="J31" s="59"/>
      <c r="K31" s="17" t="s">
        <v>57</v>
      </c>
      <c r="L31" s="17"/>
      <c r="M31" s="17" t="s">
        <v>59</v>
      </c>
      <c r="N31" s="17" t="s">
        <v>60</v>
      </c>
      <c r="O31" s="17" t="s">
        <v>60</v>
      </c>
      <c r="P31" s="11"/>
      <c r="Q31" s="11">
        <f>COUNTIF(D3:AB8,11)</f>
        <v>8</v>
      </c>
      <c r="R31" s="11"/>
      <c r="S31" s="11"/>
      <c r="T31" s="17"/>
      <c r="U31" s="17" t="s">
        <v>63</v>
      </c>
      <c r="V31" s="17" t="s">
        <v>60</v>
      </c>
      <c r="W31" s="17" t="s">
        <v>60</v>
      </c>
      <c r="X31" s="59"/>
      <c r="Y31" s="10">
        <f>COUNTIF(D12:W17,11)</f>
        <v>10</v>
      </c>
      <c r="Z31" s="59"/>
      <c r="AA31" s="70">
        <f t="shared" si="0"/>
        <v>18</v>
      </c>
      <c r="AB31" s="71"/>
    </row>
    <row r="32" spans="1:33" x14ac:dyDescent="0.25">
      <c r="A32" s="61">
        <v>12</v>
      </c>
      <c r="B32" s="65" t="s">
        <v>64</v>
      </c>
      <c r="C32" s="58"/>
      <c r="D32" s="58"/>
      <c r="E32" s="58"/>
      <c r="F32" s="58"/>
      <c r="G32" s="58" t="s">
        <v>7</v>
      </c>
      <c r="H32" s="58"/>
      <c r="I32" s="58"/>
      <c r="J32" s="58"/>
      <c r="K32" s="58"/>
      <c r="L32" s="58"/>
      <c r="M32" s="58"/>
      <c r="N32" s="58"/>
      <c r="O32" s="58"/>
      <c r="P32" s="58"/>
      <c r="Q32" s="11">
        <f>COUNTIF(D4:AB9,12)</f>
        <v>0</v>
      </c>
      <c r="R32" s="58"/>
      <c r="S32" s="58"/>
      <c r="T32" s="66"/>
      <c r="U32" s="67" t="s">
        <v>57</v>
      </c>
      <c r="V32" s="66"/>
      <c r="W32" s="68"/>
      <c r="X32" s="62"/>
      <c r="Y32" s="10">
        <f>COUNTIF(D12:W18,12)</f>
        <v>2</v>
      </c>
      <c r="Z32" s="62"/>
      <c r="AA32" s="72">
        <v>2</v>
      </c>
      <c r="AB32" s="73"/>
      <c r="AC32" s="4"/>
      <c r="AD32" s="4"/>
      <c r="AE32" s="4"/>
      <c r="AF32" s="4"/>
      <c r="AG32" s="4"/>
    </row>
    <row r="33" spans="2:33" ht="13.5" customHeight="1" x14ac:dyDescent="0.25">
      <c r="B33" s="1" t="s">
        <v>6</v>
      </c>
      <c r="Q33" s="57">
        <f>SUM(Q21:Q32)</f>
        <v>130</v>
      </c>
      <c r="W33" s="4"/>
      <c r="X33" s="4"/>
      <c r="Y33" s="57">
        <f>SUM(Y21:Y32)</f>
        <v>104</v>
      </c>
      <c r="Z33" s="4"/>
      <c r="AA33" s="70">
        <f t="shared" ref="AA33" si="1">Q33+Y33</f>
        <v>234</v>
      </c>
      <c r="AB33" s="70"/>
      <c r="AC33" s="4"/>
      <c r="AD33" s="4"/>
      <c r="AE33" s="4"/>
      <c r="AF33" s="4"/>
      <c r="AG33" s="4"/>
    </row>
    <row r="34" spans="2:33" ht="15" customHeight="1" x14ac:dyDescent="0.25">
      <c r="B34" s="3" t="s">
        <v>5</v>
      </c>
      <c r="M34" s="75"/>
      <c r="N34" s="75"/>
      <c r="O34" s="75"/>
      <c r="P34" s="75"/>
      <c r="Q34" s="75"/>
      <c r="R34" s="75"/>
      <c r="S34" s="75"/>
      <c r="T34" s="5"/>
      <c r="V34" s="81" t="s">
        <v>4</v>
      </c>
      <c r="W34" s="81"/>
      <c r="X34" s="81"/>
      <c r="Y34" s="81"/>
      <c r="Z34" s="81"/>
      <c r="AA34" s="81"/>
      <c r="AB34" s="81"/>
      <c r="AC34" s="4"/>
      <c r="AD34" s="4"/>
      <c r="AE34" s="4"/>
      <c r="AF34" s="4"/>
      <c r="AG34" s="4"/>
    </row>
    <row r="35" spans="2:33" x14ac:dyDescent="0.25">
      <c r="B35" s="3" t="s">
        <v>3</v>
      </c>
      <c r="M35" s="69"/>
      <c r="N35" s="69"/>
      <c r="O35" s="69"/>
      <c r="P35" s="69"/>
      <c r="Q35" s="69"/>
      <c r="R35" s="69"/>
      <c r="S35" s="69"/>
      <c r="T35" s="2"/>
      <c r="V35" s="74" t="s">
        <v>2</v>
      </c>
      <c r="W35" s="74"/>
      <c r="X35" s="74"/>
      <c r="Y35" s="74"/>
      <c r="Z35" s="74"/>
      <c r="AA35" s="74"/>
      <c r="AB35" s="74"/>
    </row>
    <row r="36" spans="2:33" x14ac:dyDescent="0.25">
      <c r="B36" s="3" t="s">
        <v>1</v>
      </c>
      <c r="M36" s="69"/>
      <c r="N36" s="69"/>
      <c r="O36" s="69"/>
      <c r="P36" s="69"/>
      <c r="Q36" s="69"/>
      <c r="R36" s="69"/>
      <c r="S36" s="69"/>
      <c r="T36" s="2"/>
      <c r="V36" s="74" t="s">
        <v>0</v>
      </c>
      <c r="W36" s="74"/>
      <c r="X36" s="74"/>
      <c r="Y36" s="74"/>
      <c r="Z36" s="74"/>
      <c r="AA36" s="74"/>
      <c r="AB36" s="74"/>
    </row>
  </sheetData>
  <mergeCells count="40">
    <mergeCell ref="A1:A8"/>
    <mergeCell ref="B1:C2"/>
    <mergeCell ref="A10:A17"/>
    <mergeCell ref="B10:C11"/>
    <mergeCell ref="D10:G10"/>
    <mergeCell ref="K19:Q19"/>
    <mergeCell ref="V34:AB34"/>
    <mergeCell ref="AA19:AB20"/>
    <mergeCell ref="S1:W1"/>
    <mergeCell ref="T19:Y19"/>
    <mergeCell ref="X1:AB1"/>
    <mergeCell ref="P10:S10"/>
    <mergeCell ref="T10:W10"/>
    <mergeCell ref="H10:K10"/>
    <mergeCell ref="L10:O10"/>
    <mergeCell ref="D1:H1"/>
    <mergeCell ref="I1:M1"/>
    <mergeCell ref="N1:R1"/>
    <mergeCell ref="B30:E30"/>
    <mergeCell ref="AA21:AB21"/>
    <mergeCell ref="AA22:AB22"/>
    <mergeCell ref="AA23:AB23"/>
    <mergeCell ref="B29:E29"/>
    <mergeCell ref="B28:E28"/>
    <mergeCell ref="M35:S35"/>
    <mergeCell ref="B31:E31"/>
    <mergeCell ref="M36:S36"/>
    <mergeCell ref="AA24:AB24"/>
    <mergeCell ref="AA25:AB25"/>
    <mergeCell ref="AA26:AB26"/>
    <mergeCell ref="AA27:AB27"/>
    <mergeCell ref="AA28:AB28"/>
    <mergeCell ref="AA32:AB32"/>
    <mergeCell ref="AA29:AB29"/>
    <mergeCell ref="AA30:AB30"/>
    <mergeCell ref="AA31:AB31"/>
    <mergeCell ref="V35:AB35"/>
    <mergeCell ref="V36:AB36"/>
    <mergeCell ref="M34:S34"/>
    <mergeCell ref="AA33:AB33"/>
  </mergeCells>
  <pageMargins left="0.51432291666666663" right="0.34505208333333331" top="0.67810457516339873" bottom="0.22058823529411764" header="0.3" footer="0.3"/>
  <pageSetup paperSize="9" orientation="landscape" horizontalDpi="4294967293" verticalDpi="4294967293" r:id="rId1"/>
  <headerFooter>
    <oddHeader>&amp;C&amp;10Ç.Ü İLAHİYAT FAKÜLTESİ 2023-2024 ÖĞRETİM YILI GÜZ DÖNEMİ
  ARAPÇA HAZIRLIK DERSİ ÖĞRETİM ELEMANI DERS DAĞILIMI VE HAFTALIK DERS PROGRAMI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DEKANLIĞA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YANARATEŞ</dc:creator>
  <cp:lastModifiedBy>ruhan</cp:lastModifiedBy>
  <cp:lastPrinted>2023-09-29T07:37:09Z</cp:lastPrinted>
  <dcterms:created xsi:type="dcterms:W3CDTF">2023-09-21T12:39:11Z</dcterms:created>
  <dcterms:modified xsi:type="dcterms:W3CDTF">2023-10-02T12:04:30Z</dcterms:modified>
</cp:coreProperties>
</file>